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MOJI DOKUMENTI STARI\JAVNA NABAVA_2024\JN 10_2024_Modernizacija javne rasvjete IV faza\"/>
    </mc:Choice>
  </mc:AlternateContent>
  <xr:revisionPtr revIDLastSave="0" documentId="8_{CCFCB1B7-823D-4BA2-AE73-3D474551C131}" xr6:coauthVersionLast="47" xr6:coauthVersionMax="47" xr10:uidLastSave="{00000000-0000-0000-0000-000000000000}"/>
  <bookViews>
    <workbookView xWindow="-120" yWindow="-120" windowWidth="29040" windowHeight="15720" xr2:uid="{D29BB028-7E66-421C-AD44-4838F147FE5B}"/>
  </bookViews>
  <sheets>
    <sheet name="Lis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0" i="1" l="1"/>
  <c r="D90" i="1" s="1"/>
  <c r="F90" i="1" s="1"/>
  <c r="F48" i="1"/>
  <c r="F72" i="1"/>
  <c r="F42" i="1"/>
  <c r="F36" i="1"/>
  <c r="F123" i="1"/>
  <c r="F121" i="1"/>
  <c r="F113" i="1"/>
  <c r="F111" i="1"/>
  <c r="F109" i="1"/>
  <c r="F107" i="1"/>
  <c r="F98" i="1"/>
  <c r="F100" i="1"/>
  <c r="F88" i="1"/>
  <c r="F86" i="1"/>
  <c r="F84" i="1"/>
  <c r="F82" i="1"/>
  <c r="F74" i="1"/>
  <c r="F126" i="1" l="1"/>
  <c r="F135" i="1" s="1"/>
  <c r="F116" i="1"/>
  <c r="F92" i="1"/>
  <c r="F132" i="1" s="1"/>
  <c r="F30" i="1"/>
  <c r="D96" i="1"/>
  <c r="F96" i="1" s="1"/>
  <c r="F102" i="1" s="1"/>
  <c r="F133" i="1" s="1"/>
  <c r="D76" i="1"/>
  <c r="F76" i="1" s="1"/>
  <c r="F134" i="1" l="1"/>
  <c r="F78" i="1"/>
  <c r="F131" i="1" s="1"/>
  <c r="F138" i="1" l="1"/>
  <c r="F139" i="1" s="1"/>
  <c r="F140" i="1" s="1"/>
</calcChain>
</file>

<file path=xl/sharedStrings.xml><?xml version="1.0" encoding="utf-8"?>
<sst xmlns="http://schemas.openxmlformats.org/spreadsheetml/2006/main" count="122" uniqueCount="78">
  <si>
    <t>ELEKTRO MATERIJAL</t>
  </si>
  <si>
    <t>j.m.</t>
  </si>
  <si>
    <t>količina</t>
  </si>
  <si>
    <t>cijena</t>
  </si>
  <si>
    <t>ukupno</t>
  </si>
  <si>
    <t>- stupanj IP zaštite cjelokupne svjetiljke (optičkog dijela svjetiljke i predspoja) min. IP65</t>
  </si>
  <si>
    <t>- kućište i nosač izrađeni od tlačno lijevanog aluminija s antikorozivnom zaštitom</t>
  </si>
  <si>
    <t>- stupanj IK zaštite cjelokupne svjetiljke min. IK08</t>
  </si>
  <si>
    <t>- izvedba sa ravnim kaljenim zaštitnim staklom (ULOR = 0%)</t>
  </si>
  <si>
    <t>- izvedba sa sistemom optičkih leća direktno preko LED izvora svjetlosti</t>
  </si>
  <si>
    <t>- silikonska brtva</t>
  </si>
  <si>
    <t>- promjer nasadnika Ø42-60 mm</t>
  </si>
  <si>
    <t>- svjetiljka mora imati pasivno hlađenje (nije dozvoljeno korištenje elemenata za aktivno hlađenje)</t>
  </si>
  <si>
    <t>- klasa električne zaštite: kl. II</t>
  </si>
  <si>
    <t>- hladilo svjetiljke treba biti izvedivo na način da je svjetiljka sa gornje i bočne vanjske strane glatka, tj. da nema vidljivo istaknuto hladilo u smislu istaknutih rebara za hlađenje same svjetiljke. Sve u svrhu smanjenja mogućnosti skupljanja prljavštine uslijed atmosferskih prilika kako isto ne bi utjecalo na hlađenje same svjetiljke. Navedenu funkcionalnost svjetiljke nije dozvoljeno postići dodatnim priborom (pokrivalima), kućište mora biti lijevano iz jednog komada</t>
  </si>
  <si>
    <t>- ULOR ≤ 0,0%</t>
  </si>
  <si>
    <t>- cestovna asimetrična optika</t>
  </si>
  <si>
    <t>- zasjenjenje svjetiljke min. G*3 ili bolje (prema HRN EN 13201:2016 Annex A)</t>
  </si>
  <si>
    <t>- efektivni svjetosni tok ili svjetlosni tok svjetiljke s uračunatim gubicima u optičkom sustavu: ≤ 5000 lm</t>
  </si>
  <si>
    <t>- svjetlotehnička efikasnost svjetiljke min 135lm/W</t>
  </si>
  <si>
    <t>- predspoj sa automatskom autonomnom regulacijom snage u 5 karakterističnih točaka</t>
  </si>
  <si>
    <t>- boja svjetlosti maksimalno 3000K</t>
  </si>
  <si>
    <t>- uzvrat boje (Ra) minimalno 70</t>
  </si>
  <si>
    <t>- temperaturno područje rada: raspon radne temperature ambijenta Ta od -40°C do +50°C</t>
  </si>
  <si>
    <t>Jamstvo na svjetiljki minimalno 7 godina.</t>
  </si>
  <si>
    <t xml:space="preserve">- trajnost LED modula i drivera: minimalno 100.000h uz održavanje 80% inicijalnog svjetlosnog toka svih svjetiljki i maksimalni ispad svjetiljki 10% </t>
  </si>
  <si>
    <t>Karakteristike LED svjetiljke:</t>
  </si>
  <si>
    <t>kom</t>
  </si>
  <si>
    <t>- ukupna startna snaga svjetiljke (LED modul+predspoj): max: 35W</t>
  </si>
  <si>
    <t>- svjetiljka isporučena sa 7m kabla</t>
  </si>
  <si>
    <t>- svjetiljka isporučena sa 3m kabla</t>
  </si>
  <si>
    <t>- efektivni svjetosni tok ili svjetlosni tok svjetiljke s uračunatim gubicima u optičkom sustavu: ≤ 3000lm</t>
  </si>
  <si>
    <t>- ukupna startna snaga svjetiljke (LED modul+predspoj): max: 20W</t>
  </si>
  <si>
    <t>Nabava i prijevoz LED reflektora sa slijedećim karakteristikama:</t>
  </si>
  <si>
    <t>- simetrična optika</t>
  </si>
  <si>
    <t>- svjetlotehnička efikasnost svjetiljke min 150lm/W</t>
  </si>
  <si>
    <t>- boja svjetlosti maksimalno 4000K</t>
  </si>
  <si>
    <t>- efektivni svjetosni tok ili svjetlosni tok svjetiljke s uračunatim gubicima u optičkom sustavu: ≤ 30000 lm</t>
  </si>
  <si>
    <t>- ukupna startna snaga svjetiljke (LED modul+predspoj): max: 200W</t>
  </si>
  <si>
    <t>- stupanj IP zaštite cjelokupne svjetiljke (optičkog dijela svjetiljke i predspoja) min. IP66</t>
  </si>
  <si>
    <t>- stupanj IK zaštite cjelokupne svjetiljke min. IK10</t>
  </si>
  <si>
    <t>GRAĐEVINSKI MATERIJAL</t>
  </si>
  <si>
    <t>Dobava energetskog kabela NFA2X (X00-A, Elkaleks) 2x16 mm2 0,6/1 kV</t>
  </si>
  <si>
    <t>m</t>
  </si>
  <si>
    <t>Stezaljka za probijanje izolacije SKS-a, za spajanje na glavni vodič (16-70 mm2) - odvojni vodič (16-70 mm2), izolirana, otporna na vremenske utjecaje (ispitana 4 kV u zraku) s dva vijka M8</t>
  </si>
  <si>
    <t>Dostava pocinčane trake FeZn 25x4 mm</t>
  </si>
  <si>
    <t>Dobava obujmice za stup fi 140-170mm</t>
  </si>
  <si>
    <t>Dobava kraka za montažu svjetiljke na betonske stupove dužine 1500mm i promjera za prihvat svjetiljke 60mm. Krakovi se isporučuju s antikorozivnom zaštitom postupkom vrućeg cinčanja. Krak se isporučuje sa svim potrebnim montažnim materijalom</t>
  </si>
  <si>
    <t>Spajanje novog kabela javne rasvjete NFA2X 2x16 mm2 na postojeće vodiče zračne mreže JR na betonskom stupu, uz koordinaciju sa djelatnicima sa HEP ODS d.o.o.</t>
  </si>
  <si>
    <t>kpl</t>
  </si>
  <si>
    <t>Podizanje, zatezanje i pričvršćenje SKS-a 2x16 mm2</t>
  </si>
  <si>
    <t>GRAĐEVINSKI RADOVI</t>
  </si>
  <si>
    <t xml:space="preserve">Izrada betonskog temelja za betonski stup visine 8,50m SB 315 daN. Stavka uključuje iskop jame dimenzija do 60x60x200 cm, razastiranje ili odvoz viška zemlje, te  ugradnju betona C16/20 </t>
  </si>
  <si>
    <t>Podizanje, centriranje i učvršćivanje betonskog stupa.</t>
  </si>
  <si>
    <t>Montaža ovjesne opreme na betonski stup.</t>
  </si>
  <si>
    <t>Izrada uzemljenja stupa</t>
  </si>
  <si>
    <t>Mjerenje i ispitivanje električne istalacije prije puštanja u rad nove rasvjete</t>
  </si>
  <si>
    <t>Izrada snimke izvedenog stanja od ovlaštenog inženjera elektrotehnike</t>
  </si>
  <si>
    <t>komp.</t>
  </si>
  <si>
    <t>Karakteristike LED reflektora</t>
  </si>
  <si>
    <t>UKUPNO ELEKTROMATERIJAL</t>
  </si>
  <si>
    <t>UKUPNO GRAĐEVINSKI MATERIJAL</t>
  </si>
  <si>
    <t>UKUPNO GRAĐEVINSKI RADOVI</t>
  </si>
  <si>
    <t>UKUPNO RADOVI INŽENJERA</t>
  </si>
  <si>
    <t>RADOVI INŽENJERA</t>
  </si>
  <si>
    <t>ELEKTROMONTAŽNI RADOVI</t>
  </si>
  <si>
    <t xml:space="preserve">UKUPNO ELEKTROMONTAŽNI RADOVI </t>
  </si>
  <si>
    <t>UKUPNO</t>
  </si>
  <si>
    <t>PDV 25%</t>
  </si>
  <si>
    <t>UKUPNO S PDV-om</t>
  </si>
  <si>
    <t>Ugradnja svjetiljke na rasvjetni stup  sa ožičenjem i spajanjem</t>
  </si>
  <si>
    <t>- ukupna startna snaga svjetiljke (LED modul+predspoj): max: 17W</t>
  </si>
  <si>
    <t>- efektivni svjetosni tok ili svjetlosni tok svjetiljke s uračunatim gubicima u optičkom sustavu: ≤ 2500lm</t>
  </si>
  <si>
    <t xml:space="preserve">
Ponuđeni tip: ______________________________
Proizvođač: _______________________________</t>
  </si>
  <si>
    <t>Dobava zatezne stezaljke za energetski kabel (X00-A, Elkaleks)</t>
  </si>
  <si>
    <t>Karakteristika LED modula:</t>
  </si>
  <si>
    <t>Nabava i prijevoz svjetiljke za cestovnu rasvjetu predviđena za ugradnju LED modula sa slijedećim karakteristikama:</t>
  </si>
  <si>
    <t>Nabava i dobava betonskog rasvjetnog stupa, izrađenog metodom centrifugiranja uz primjenu zaparivanja betona, beton razrade tlačne čvrstoće C 30/37, ugrađenim čelikom SB 315/9, minimalne nazivne vodoravne sile 315 daN, ukupne visine stupa od minimalno 8,50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</si>
</sst>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1]_-;\-* #,##0.00\ [$€-1]_-;_-* &quot;-&quot;??\ [$€-1]_-;_-@_-"/>
    <numFmt numFmtId="165" formatCode="#,##0.00_ ;\-#,##0.00\ "/>
  </numFmts>
  <fonts count="6"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name val="Arial"/>
      <family val="2"/>
      <charset val="238"/>
    </font>
    <font>
      <sz val="11"/>
      <name val="Calibri"/>
      <family val="2"/>
      <charset val="238"/>
      <scheme val="minor"/>
    </font>
    <font>
      <b/>
      <sz val="11"/>
      <name val="Calibri"/>
      <family val="2"/>
      <charset val="238"/>
      <scheme val="minor"/>
    </font>
  </fonts>
  <fills count="4">
    <fill>
      <patternFill patternType="none"/>
    </fill>
    <fill>
      <patternFill patternType="gray125"/>
    </fill>
    <fill>
      <patternFill patternType="solid">
        <fgColor rgb="FF92D050"/>
        <bgColor indexed="64"/>
      </patternFill>
    </fill>
    <fill>
      <patternFill patternType="solid">
        <fgColor theme="8" tint="0.79998168889431442"/>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3">
    <xf numFmtId="0" fontId="0" fillId="0" borderId="0"/>
    <xf numFmtId="44" fontId="1" fillId="0" borderId="0" applyFont="0" applyFill="0" applyBorder="0" applyAlignment="0" applyProtection="0"/>
    <xf numFmtId="0" fontId="3" fillId="0" borderId="0"/>
  </cellStyleXfs>
  <cellXfs count="107">
    <xf numFmtId="0" fontId="0" fillId="0" borderId="0" xfId="0"/>
    <xf numFmtId="0" fontId="2" fillId="3" borderId="1" xfId="0" applyFont="1" applyFill="1" applyBorder="1" applyAlignment="1">
      <alignment horizontal="left" vertical="center"/>
    </xf>
    <xf numFmtId="0" fontId="4" fillId="0" borderId="4" xfId="0" applyFont="1" applyBorder="1" applyAlignment="1">
      <alignment horizontal="left" vertical="top"/>
    </xf>
    <xf numFmtId="0" fontId="0" fillId="0" borderId="5" xfId="0" applyFont="1" applyBorder="1" applyAlignment="1">
      <alignment horizontal="center" vertical="center"/>
    </xf>
    <xf numFmtId="0" fontId="4" fillId="0" borderId="1" xfId="0" applyFont="1" applyBorder="1" applyAlignment="1">
      <alignment horizontal="left" vertical="top"/>
    </xf>
    <xf numFmtId="0" fontId="4" fillId="0" borderId="5" xfId="0" applyFont="1" applyBorder="1" applyAlignment="1">
      <alignment horizontal="left" vertical="top"/>
    </xf>
    <xf numFmtId="0" fontId="0" fillId="0" borderId="0" xfId="0" applyFont="1"/>
    <xf numFmtId="0" fontId="0" fillId="0" borderId="1" xfId="0" applyFont="1" applyBorder="1" applyAlignment="1">
      <alignment horizontal="center" vertical="center"/>
    </xf>
    <xf numFmtId="0" fontId="0" fillId="0" borderId="3" xfId="0" applyFont="1" applyBorder="1" applyAlignment="1">
      <alignment vertical="center" wrapText="1"/>
    </xf>
    <xf numFmtId="0" fontId="0" fillId="0" borderId="4" xfId="0" applyFont="1" applyBorder="1" applyAlignment="1">
      <alignment horizontal="center" vertical="center"/>
    </xf>
    <xf numFmtId="0" fontId="0" fillId="2" borderId="0" xfId="0" applyFont="1" applyFill="1" applyBorder="1" applyAlignment="1">
      <alignment horizontal="center" vertical="center"/>
    </xf>
    <xf numFmtId="0" fontId="0" fillId="2" borderId="0" xfId="0" applyFont="1" applyFill="1" applyBorder="1" applyAlignment="1">
      <alignment horizontal="left" vertical="center" wrapText="1"/>
    </xf>
    <xf numFmtId="0" fontId="0" fillId="2" borderId="0" xfId="0" applyFont="1" applyFill="1" applyAlignment="1">
      <alignment horizontal="center" vertical="center"/>
    </xf>
    <xf numFmtId="0" fontId="0" fillId="2" borderId="6" xfId="0" applyFont="1" applyFill="1" applyBorder="1" applyAlignment="1">
      <alignment horizontal="center" vertical="center"/>
    </xf>
    <xf numFmtId="0" fontId="0" fillId="0" borderId="0" xfId="0" quotePrefix="1" applyFont="1" applyAlignment="1">
      <alignment wrapText="1"/>
    </xf>
    <xf numFmtId="0" fontId="0" fillId="0" borderId="0" xfId="0" applyFont="1" applyAlignment="1">
      <alignment horizontal="center"/>
    </xf>
    <xf numFmtId="0" fontId="0" fillId="0" borderId="6" xfId="0" applyFont="1" applyBorder="1"/>
    <xf numFmtId="0" fontId="0" fillId="0" borderId="0" xfId="0" applyFont="1" applyAlignment="1">
      <alignment horizontal="center" vertical="center" wrapText="1"/>
    </xf>
    <xf numFmtId="0" fontId="0" fillId="0" borderId="0" xfId="0" applyFont="1" applyAlignment="1">
      <alignment wrapText="1"/>
    </xf>
    <xf numFmtId="0" fontId="0" fillId="0" borderId="8" xfId="0" applyFont="1" applyBorder="1" applyAlignment="1">
      <alignment horizontal="center" vertical="center"/>
    </xf>
    <xf numFmtId="0" fontId="0" fillId="0" borderId="7" xfId="0" applyFont="1" applyBorder="1" applyAlignment="1">
      <alignment wrapText="1"/>
    </xf>
    <xf numFmtId="0" fontId="0" fillId="0" borderId="7" xfId="0" applyFont="1" applyBorder="1"/>
    <xf numFmtId="0" fontId="0" fillId="0" borderId="7" xfId="0" applyFont="1" applyBorder="1" applyAlignment="1">
      <alignment horizontal="center"/>
    </xf>
    <xf numFmtId="0" fontId="0" fillId="0" borderId="10" xfId="0" applyFont="1" applyBorder="1"/>
    <xf numFmtId="0" fontId="0" fillId="0" borderId="0" xfId="0" applyFont="1" applyAlignment="1">
      <alignment vertical="center" wrapText="1"/>
    </xf>
    <xf numFmtId="164" fontId="0" fillId="0" borderId="0" xfId="0" applyNumberFormat="1" applyFont="1"/>
    <xf numFmtId="164" fontId="0" fillId="0" borderId="6" xfId="0" applyNumberFormat="1" applyFont="1" applyBorder="1"/>
    <xf numFmtId="0" fontId="0" fillId="0" borderId="1" xfId="0" applyFont="1" applyBorder="1" applyAlignment="1">
      <alignment horizontal="left" vertical="center"/>
    </xf>
    <xf numFmtId="0" fontId="0" fillId="0" borderId="4" xfId="0" applyFont="1" applyBorder="1"/>
    <xf numFmtId="0" fontId="0" fillId="0" borderId="4" xfId="0" applyFont="1" applyBorder="1" applyAlignment="1">
      <alignment horizontal="center"/>
    </xf>
    <xf numFmtId="164" fontId="0" fillId="0" borderId="4" xfId="0" applyNumberFormat="1" applyFont="1" applyBorder="1"/>
    <xf numFmtId="0" fontId="0" fillId="0" borderId="5" xfId="0" applyFont="1" applyBorder="1" applyAlignment="1">
      <alignment horizontal="left" vertical="center"/>
    </xf>
    <xf numFmtId="0" fontId="0" fillId="0" borderId="0" xfId="0" applyFont="1" applyAlignment="1">
      <alignment vertical="center"/>
    </xf>
    <xf numFmtId="0" fontId="0" fillId="0" borderId="0" xfId="0" applyFont="1" applyAlignment="1">
      <alignment horizontal="center" vertical="center"/>
    </xf>
    <xf numFmtId="164" fontId="0" fillId="0" borderId="6" xfId="0" applyNumberFormat="1" applyFont="1" applyBorder="1" applyAlignment="1">
      <alignment horizontal="center" vertical="center"/>
    </xf>
    <xf numFmtId="0" fontId="0" fillId="2" borderId="0" xfId="0" quotePrefix="1" applyFont="1" applyFill="1" applyBorder="1" applyAlignment="1">
      <alignment horizontal="left" vertical="center" wrapText="1"/>
    </xf>
    <xf numFmtId="0" fontId="0" fillId="2" borderId="0" xfId="0" applyFont="1" applyFill="1"/>
    <xf numFmtId="0" fontId="0" fillId="2" borderId="0" xfId="0" applyFont="1" applyFill="1" applyAlignment="1">
      <alignment horizontal="center"/>
    </xf>
    <xf numFmtId="164" fontId="0" fillId="2" borderId="0" xfId="0" applyNumberFormat="1" applyFont="1" applyFill="1"/>
    <xf numFmtId="164" fontId="0" fillId="2" borderId="6" xfId="0" applyNumberFormat="1" applyFont="1" applyFill="1" applyBorder="1"/>
    <xf numFmtId="0" fontId="0" fillId="0" borderId="9" xfId="0" applyFont="1" applyBorder="1" applyAlignment="1">
      <alignment horizontal="center" vertical="center"/>
    </xf>
    <xf numFmtId="164" fontId="0" fillId="0" borderId="7" xfId="0" applyNumberFormat="1" applyFont="1" applyBorder="1"/>
    <xf numFmtId="164" fontId="0" fillId="0" borderId="10" xfId="0" applyNumberFormat="1" applyFont="1" applyBorder="1"/>
    <xf numFmtId="0" fontId="0" fillId="0" borderId="11" xfId="0" applyFont="1" applyBorder="1" applyAlignment="1">
      <alignment horizontal="center" vertical="center"/>
    </xf>
    <xf numFmtId="0" fontId="0" fillId="0" borderId="8" xfId="0" quotePrefix="1" applyFont="1" applyBorder="1" applyAlignment="1">
      <alignment wrapText="1"/>
    </xf>
    <xf numFmtId="0" fontId="0" fillId="0" borderId="8" xfId="0" applyFont="1" applyBorder="1"/>
    <xf numFmtId="0" fontId="0" fillId="0" borderId="8" xfId="0" applyFont="1" applyBorder="1" applyAlignment="1">
      <alignment horizontal="center"/>
    </xf>
    <xf numFmtId="0" fontId="0" fillId="0" borderId="12" xfId="0" applyFont="1" applyBorder="1"/>
    <xf numFmtId="0" fontId="0" fillId="0" borderId="2" xfId="0" applyFont="1" applyBorder="1"/>
    <xf numFmtId="0" fontId="0" fillId="0" borderId="2" xfId="0" applyFont="1" applyBorder="1" applyAlignment="1">
      <alignment horizontal="center"/>
    </xf>
    <xf numFmtId="164" fontId="0" fillId="0" borderId="2" xfId="0" applyNumberFormat="1" applyFont="1" applyBorder="1"/>
    <xf numFmtId="164" fontId="0" fillId="0" borderId="3" xfId="0" applyNumberFormat="1" applyFont="1" applyBorder="1"/>
    <xf numFmtId="0" fontId="0" fillId="0" borderId="0" xfId="0" applyFont="1" applyAlignment="1">
      <alignment horizontal="left"/>
    </xf>
    <xf numFmtId="0" fontId="0" fillId="3" borderId="1" xfId="0" applyFont="1" applyFill="1" applyBorder="1" applyAlignment="1">
      <alignment horizontal="left" vertical="center"/>
    </xf>
    <xf numFmtId="0" fontId="0" fillId="0" borderId="4" xfId="0" applyFont="1" applyBorder="1" applyAlignment="1">
      <alignment wrapText="1"/>
    </xf>
    <xf numFmtId="0" fontId="0" fillId="3" borderId="2" xfId="0" applyFont="1" applyFill="1" applyBorder="1"/>
    <xf numFmtId="0" fontId="0" fillId="3" borderId="2" xfId="0" applyFont="1" applyFill="1" applyBorder="1" applyAlignment="1">
      <alignment horizontal="center"/>
    </xf>
    <xf numFmtId="164" fontId="0" fillId="3" borderId="3" xfId="0" applyNumberFormat="1" applyFont="1" applyFill="1" applyBorder="1"/>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4" fillId="0" borderId="3" xfId="0" applyFont="1" applyBorder="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4" fillId="0" borderId="2" xfId="0" applyFont="1" applyBorder="1" applyAlignment="1" applyProtection="1">
      <alignment horizontal="left" vertical="center" wrapText="1"/>
      <protection hidden="1"/>
    </xf>
    <xf numFmtId="0" fontId="4" fillId="0" borderId="4" xfId="0" applyFont="1" applyBorder="1" applyAlignment="1" applyProtection="1">
      <alignment horizontal="center" vertical="center" wrapText="1"/>
      <protection hidden="1"/>
    </xf>
    <xf numFmtId="1" fontId="4" fillId="0" borderId="4" xfId="0" applyNumberFormat="1" applyFont="1" applyBorder="1" applyAlignment="1">
      <alignment horizontal="center" vertical="center" wrapText="1"/>
    </xf>
    <xf numFmtId="4" fontId="4" fillId="0" borderId="4" xfId="0" applyNumberFormat="1" applyFont="1" applyBorder="1" applyAlignment="1" applyProtection="1">
      <alignment horizontal="center" vertical="center" wrapText="1"/>
      <protection hidden="1"/>
    </xf>
    <xf numFmtId="164" fontId="4" fillId="0" borderId="4" xfId="0" applyNumberFormat="1" applyFont="1" applyBorder="1" applyAlignment="1" applyProtection="1">
      <alignment horizontal="center" vertical="center" wrapText="1"/>
      <protection hidden="1"/>
    </xf>
    <xf numFmtId="0" fontId="4" fillId="0" borderId="0" xfId="2" applyFont="1" applyAlignment="1" applyProtection="1">
      <alignment horizontal="left" vertical="center" wrapText="1"/>
      <protection hidden="1"/>
    </xf>
    <xf numFmtId="0" fontId="4" fillId="0" borderId="0" xfId="2" applyFont="1" applyAlignment="1" applyProtection="1">
      <alignment horizontal="center" vertical="center" wrapText="1"/>
      <protection hidden="1"/>
    </xf>
    <xf numFmtId="1" fontId="4" fillId="0" borderId="0" xfId="2" applyNumberFormat="1" applyFont="1" applyAlignment="1">
      <alignment horizontal="center" vertical="center" wrapText="1"/>
    </xf>
    <xf numFmtId="4" fontId="4" fillId="0" borderId="0" xfId="2" applyNumberFormat="1" applyFont="1" applyAlignment="1" applyProtection="1">
      <alignment horizontal="center" vertical="center" wrapText="1"/>
      <protection hidden="1"/>
    </xf>
    <xf numFmtId="164" fontId="4" fillId="0" borderId="6" xfId="2" applyNumberFormat="1" applyFont="1" applyBorder="1" applyAlignment="1" applyProtection="1">
      <alignment horizontal="center" vertical="center" wrapText="1"/>
      <protection hidden="1"/>
    </xf>
    <xf numFmtId="0" fontId="4" fillId="0" borderId="3" xfId="0" applyFont="1" applyBorder="1" applyAlignment="1" applyProtection="1">
      <alignment horizontal="left" vertical="top" wrapText="1"/>
      <protection hidden="1"/>
    </xf>
    <xf numFmtId="0" fontId="4" fillId="0" borderId="4" xfId="2" applyFont="1" applyBorder="1" applyAlignment="1" applyProtection="1">
      <alignment horizontal="center" vertical="center" wrapText="1"/>
      <protection hidden="1"/>
    </xf>
    <xf numFmtId="1" fontId="4" fillId="0" borderId="4" xfId="2" applyNumberFormat="1" applyFont="1" applyBorder="1" applyAlignment="1">
      <alignment horizontal="center" vertical="center" wrapText="1"/>
    </xf>
    <xf numFmtId="4" fontId="4" fillId="0" borderId="4" xfId="2" applyNumberFormat="1" applyFont="1" applyBorder="1" applyAlignment="1" applyProtection="1">
      <alignment horizontal="center" vertical="center" wrapText="1"/>
      <protection hidden="1"/>
    </xf>
    <xf numFmtId="164" fontId="4" fillId="0" borderId="4" xfId="2" applyNumberFormat="1" applyFont="1" applyBorder="1" applyAlignment="1" applyProtection="1">
      <alignment horizontal="center" vertical="center" wrapText="1"/>
      <protection hidden="1"/>
    </xf>
    <xf numFmtId="0" fontId="4" fillId="0" borderId="0" xfId="0" applyFont="1" applyAlignment="1">
      <alignment horizontal="justify" vertical="center" wrapText="1"/>
    </xf>
    <xf numFmtId="4" fontId="4" fillId="0" borderId="0" xfId="0" applyNumberFormat="1" applyFont="1" applyAlignment="1">
      <alignment horizontal="center" vertical="center"/>
    </xf>
    <xf numFmtId="164" fontId="4" fillId="0" borderId="6" xfId="0" applyNumberFormat="1" applyFont="1" applyBorder="1" applyAlignment="1">
      <alignment horizontal="center" vertical="center"/>
    </xf>
    <xf numFmtId="0" fontId="5" fillId="3" borderId="2" xfId="0" applyFont="1" applyFill="1" applyBorder="1" applyAlignment="1">
      <alignment horizontal="right" vertical="center" wrapText="1"/>
    </xf>
    <xf numFmtId="4" fontId="5" fillId="3" borderId="2" xfId="0" applyNumberFormat="1" applyFont="1" applyFill="1" applyBorder="1" applyAlignment="1">
      <alignment horizontal="center" vertical="center"/>
    </xf>
    <xf numFmtId="164" fontId="5" fillId="3" borderId="3" xfId="0" applyNumberFormat="1" applyFont="1" applyFill="1" applyBorder="1" applyAlignment="1">
      <alignment horizontal="center" vertical="center"/>
    </xf>
    <xf numFmtId="4" fontId="4" fillId="0" borderId="4" xfId="0" applyNumberFormat="1" applyFont="1" applyBorder="1" applyAlignment="1">
      <alignment horizontal="center" vertical="center" wrapText="1"/>
    </xf>
    <xf numFmtId="0" fontId="4" fillId="0" borderId="3" xfId="0" applyFont="1" applyBorder="1" applyAlignment="1">
      <alignment horizontal="justify" vertical="center" wrapText="1"/>
    </xf>
    <xf numFmtId="4" fontId="4" fillId="0" borderId="4" xfId="0" applyNumberFormat="1" applyFont="1" applyBorder="1" applyAlignment="1">
      <alignment horizontal="center" vertical="center"/>
    </xf>
    <xf numFmtId="164" fontId="4" fillId="0" borderId="4" xfId="0" applyNumberFormat="1" applyFont="1" applyBorder="1" applyAlignment="1">
      <alignment horizontal="center" vertical="center"/>
    </xf>
    <xf numFmtId="0" fontId="4" fillId="0" borderId="3" xfId="2" applyFont="1" applyBorder="1" applyAlignment="1" applyProtection="1">
      <alignment horizontal="left" vertical="center" wrapText="1"/>
      <protection hidden="1"/>
    </xf>
    <xf numFmtId="0" fontId="4" fillId="0" borderId="3" xfId="0" applyFont="1" applyBorder="1" applyAlignment="1">
      <alignment horizontal="left" vertical="center" wrapText="1"/>
    </xf>
    <xf numFmtId="0" fontId="4" fillId="0" borderId="4" xfId="0" applyFont="1" applyBorder="1" applyAlignment="1">
      <alignment horizontal="center" vertical="center" wrapText="1"/>
    </xf>
    <xf numFmtId="164" fontId="4" fillId="0" borderId="4" xfId="1" applyNumberFormat="1" applyFont="1" applyBorder="1" applyAlignment="1">
      <alignment horizontal="center" vertical="center" wrapText="1"/>
    </xf>
    <xf numFmtId="0" fontId="4" fillId="0" borderId="0" xfId="0" applyFont="1" applyAlignment="1" applyProtection="1">
      <alignment horizontal="center" vertical="center" wrapText="1"/>
      <protection hidden="1"/>
    </xf>
    <xf numFmtId="1" fontId="4" fillId="0" borderId="0" xfId="0" applyNumberFormat="1" applyFont="1" applyAlignment="1">
      <alignment horizontal="center" vertical="center" wrapText="1"/>
    </xf>
    <xf numFmtId="4" fontId="4" fillId="0" borderId="0" xfId="0" applyNumberFormat="1" applyFont="1" applyAlignment="1" applyProtection="1">
      <alignment horizontal="center" vertical="center" wrapText="1"/>
      <protection hidden="1"/>
    </xf>
    <xf numFmtId="164" fontId="4" fillId="0" borderId="6" xfId="1" applyNumberFormat="1" applyFont="1" applyBorder="1" applyAlignment="1" applyProtection="1">
      <alignment horizontal="center" vertical="center" wrapText="1"/>
      <protection hidden="1"/>
    </xf>
    <xf numFmtId="164" fontId="4" fillId="0" borderId="4" xfId="1" applyNumberFormat="1" applyFont="1" applyBorder="1" applyAlignment="1" applyProtection="1">
      <alignment horizontal="center" vertical="center" wrapText="1"/>
      <protection hidden="1"/>
    </xf>
    <xf numFmtId="0" fontId="4" fillId="0" borderId="0" xfId="0" applyFont="1" applyAlignment="1">
      <alignment horizontal="left" vertical="center" wrapText="1"/>
    </xf>
    <xf numFmtId="0" fontId="4" fillId="0" borderId="0" xfId="0" applyFont="1" applyAlignment="1">
      <alignment horizontal="center" vertical="center" wrapText="1"/>
    </xf>
    <xf numFmtId="4" fontId="4" fillId="0" borderId="0" xfId="0" applyNumberFormat="1" applyFont="1" applyAlignment="1">
      <alignment horizontal="center" vertical="center" wrapText="1"/>
    </xf>
    <xf numFmtId="164" fontId="4" fillId="0" borderId="6" xfId="1" applyNumberFormat="1" applyFont="1" applyBorder="1" applyAlignment="1">
      <alignment horizontal="center" vertical="center" wrapText="1"/>
    </xf>
    <xf numFmtId="0" fontId="5" fillId="3" borderId="1" xfId="0" applyFont="1" applyFill="1" applyBorder="1" applyAlignment="1">
      <alignment horizontal="right" vertical="center" wrapText="1"/>
    </xf>
    <xf numFmtId="0" fontId="4" fillId="0" borderId="2" xfId="0" applyFont="1" applyBorder="1" applyAlignment="1">
      <alignment horizontal="left" vertical="top"/>
    </xf>
    <xf numFmtId="165" fontId="0" fillId="0" borderId="4" xfId="0" applyNumberFormat="1" applyFont="1" applyBorder="1"/>
    <xf numFmtId="2" fontId="0" fillId="0" borderId="4" xfId="0" applyNumberFormat="1" applyFont="1" applyBorder="1" applyAlignment="1">
      <alignment horizontal="center" vertical="center"/>
    </xf>
    <xf numFmtId="2" fontId="4" fillId="0" borderId="4" xfId="0" applyNumberFormat="1" applyFont="1" applyBorder="1" applyAlignment="1" applyProtection="1">
      <alignment horizontal="center" vertical="center" wrapText="1"/>
      <protection hidden="1"/>
    </xf>
    <xf numFmtId="2" fontId="4" fillId="0" borderId="4" xfId="2" applyNumberFormat="1" applyFont="1" applyBorder="1" applyAlignment="1" applyProtection="1">
      <alignment horizontal="center" vertical="center" wrapText="1"/>
      <protection hidden="1"/>
    </xf>
  </cellXfs>
  <cellStyles count="3">
    <cellStyle name="Normalno" xfId="0" builtinId="0"/>
    <cellStyle name="Normalno 3" xfId="2" xr:uid="{16603FDB-C819-452A-8527-54FCE7AE4149}"/>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DF901-BA10-4F12-B52C-B53EFC55F31A}">
  <dimension ref="A1:H140"/>
  <sheetViews>
    <sheetView tabSelected="1" workbookViewId="0">
      <selection activeCell="E30" sqref="E30"/>
    </sheetView>
  </sheetViews>
  <sheetFormatPr defaultRowHeight="15" x14ac:dyDescent="0.25"/>
  <cols>
    <col min="1" max="1" width="2" style="33" bestFit="1" customWidth="1"/>
    <col min="2" max="2" width="45.28515625" style="18" customWidth="1"/>
    <col min="3" max="3" width="6" style="6" customWidth="1"/>
    <col min="4" max="4" width="9.140625" style="15"/>
    <col min="5" max="5" width="9.42578125" style="6" bestFit="1" customWidth="1"/>
    <col min="6" max="6" width="11.85546875" style="6" bestFit="1" customWidth="1"/>
    <col min="7" max="16384" width="9.140625" style="6"/>
  </cols>
  <sheetData>
    <row r="1" spans="1:6" x14ac:dyDescent="0.25">
      <c r="A1" s="58" t="s">
        <v>0</v>
      </c>
      <c r="B1" s="59"/>
      <c r="C1" s="59"/>
      <c r="D1" s="59"/>
      <c r="E1" s="59"/>
      <c r="F1" s="60"/>
    </row>
    <row r="2" spans="1:6" x14ac:dyDescent="0.25">
      <c r="A2" s="7"/>
      <c r="B2" s="8"/>
      <c r="C2" s="9" t="s">
        <v>1</v>
      </c>
      <c r="D2" s="9" t="s">
        <v>2</v>
      </c>
      <c r="E2" s="9" t="s">
        <v>3</v>
      </c>
      <c r="F2" s="9" t="s">
        <v>4</v>
      </c>
    </row>
    <row r="3" spans="1:6" ht="45" x14ac:dyDescent="0.25">
      <c r="A3" s="10"/>
      <c r="B3" s="11" t="s">
        <v>76</v>
      </c>
      <c r="C3" s="12"/>
      <c r="D3" s="12"/>
      <c r="E3" s="12"/>
      <c r="F3" s="13"/>
    </row>
    <row r="4" spans="1:6" ht="30" x14ac:dyDescent="0.25">
      <c r="A4" s="3"/>
      <c r="B4" s="14" t="s">
        <v>6</v>
      </c>
      <c r="F4" s="16"/>
    </row>
    <row r="5" spans="1:6" ht="30" x14ac:dyDescent="0.25">
      <c r="A5" s="3"/>
      <c r="B5" s="14" t="s">
        <v>5</v>
      </c>
      <c r="F5" s="16"/>
    </row>
    <row r="6" spans="1:6" ht="20.25" customHeight="1" x14ac:dyDescent="0.25">
      <c r="A6" s="3"/>
      <c r="B6" s="14" t="s">
        <v>7</v>
      </c>
      <c r="F6" s="16"/>
    </row>
    <row r="7" spans="1:6" ht="30" x14ac:dyDescent="0.25">
      <c r="A7" s="3"/>
      <c r="B7" s="14" t="s">
        <v>8</v>
      </c>
      <c r="F7" s="16"/>
    </row>
    <row r="8" spans="1:6" ht="30" x14ac:dyDescent="0.25">
      <c r="A8" s="3"/>
      <c r="B8" s="14" t="s">
        <v>9</v>
      </c>
      <c r="F8" s="16"/>
    </row>
    <row r="9" spans="1:6" x14ac:dyDescent="0.25">
      <c r="A9" s="3"/>
      <c r="B9" s="14" t="s">
        <v>10</v>
      </c>
      <c r="F9" s="16"/>
    </row>
    <row r="10" spans="1:6" x14ac:dyDescent="0.25">
      <c r="A10" s="3"/>
      <c r="B10" s="14" t="s">
        <v>11</v>
      </c>
      <c r="F10" s="16"/>
    </row>
    <row r="11" spans="1:6" ht="45" x14ac:dyDescent="0.25">
      <c r="A11" s="3"/>
      <c r="B11" s="14" t="s">
        <v>12</v>
      </c>
      <c r="F11" s="16"/>
    </row>
    <row r="12" spans="1:6" ht="30" x14ac:dyDescent="0.25">
      <c r="A12" s="3"/>
      <c r="B12" s="14" t="s">
        <v>23</v>
      </c>
      <c r="F12" s="16"/>
    </row>
    <row r="13" spans="1:6" x14ac:dyDescent="0.25">
      <c r="A13" s="3"/>
      <c r="B13" s="14" t="s">
        <v>13</v>
      </c>
      <c r="F13" s="16"/>
    </row>
    <row r="14" spans="1:6" ht="165" x14ac:dyDescent="0.25">
      <c r="A14" s="3"/>
      <c r="B14" s="14" t="s">
        <v>14</v>
      </c>
      <c r="F14" s="16"/>
    </row>
    <row r="15" spans="1:6" x14ac:dyDescent="0.25">
      <c r="A15" s="3"/>
      <c r="B15" s="17" t="s">
        <v>75</v>
      </c>
      <c r="F15" s="16"/>
    </row>
    <row r="16" spans="1:6" x14ac:dyDescent="0.25">
      <c r="A16" s="3"/>
      <c r="B16" s="14" t="s">
        <v>16</v>
      </c>
      <c r="F16" s="16"/>
    </row>
    <row r="17" spans="1:6" x14ac:dyDescent="0.25">
      <c r="A17" s="3"/>
      <c r="B17" s="14" t="s">
        <v>15</v>
      </c>
      <c r="F17" s="16"/>
    </row>
    <row r="18" spans="1:6" ht="30" x14ac:dyDescent="0.25">
      <c r="A18" s="3"/>
      <c r="B18" s="14" t="s">
        <v>17</v>
      </c>
      <c r="F18" s="16"/>
    </row>
    <row r="19" spans="1:6" ht="30" x14ac:dyDescent="0.25">
      <c r="A19" s="3"/>
      <c r="B19" s="14" t="s">
        <v>19</v>
      </c>
      <c r="F19" s="16"/>
    </row>
    <row r="20" spans="1:6" x14ac:dyDescent="0.25">
      <c r="A20" s="3"/>
      <c r="B20" s="18" t="s">
        <v>21</v>
      </c>
      <c r="F20" s="16"/>
    </row>
    <row r="21" spans="1:6" x14ac:dyDescent="0.25">
      <c r="A21" s="3"/>
      <c r="B21" s="18" t="s">
        <v>22</v>
      </c>
      <c r="F21" s="16"/>
    </row>
    <row r="22" spans="1:6" ht="30" x14ac:dyDescent="0.25">
      <c r="A22" s="3"/>
      <c r="B22" s="14" t="s">
        <v>20</v>
      </c>
      <c r="F22" s="16"/>
    </row>
    <row r="23" spans="1:6" ht="50.25" customHeight="1" x14ac:dyDescent="0.25">
      <c r="A23" s="3"/>
      <c r="B23" s="14" t="s">
        <v>25</v>
      </c>
      <c r="F23" s="16"/>
    </row>
    <row r="24" spans="1:6" x14ac:dyDescent="0.25">
      <c r="A24" s="19"/>
      <c r="B24" s="18" t="s">
        <v>24</v>
      </c>
      <c r="F24" s="16"/>
    </row>
    <row r="25" spans="1:6" x14ac:dyDescent="0.25">
      <c r="A25" s="3"/>
      <c r="B25" s="20"/>
      <c r="C25" s="21"/>
      <c r="D25" s="22"/>
      <c r="E25" s="21"/>
      <c r="F25" s="23"/>
    </row>
    <row r="26" spans="1:6" x14ac:dyDescent="0.25">
      <c r="A26" s="3">
        <v>1</v>
      </c>
      <c r="B26" s="24" t="s">
        <v>26</v>
      </c>
      <c r="E26" s="25"/>
      <c r="F26" s="26"/>
    </row>
    <row r="27" spans="1:6" ht="45" x14ac:dyDescent="0.25">
      <c r="A27" s="3"/>
      <c r="B27" s="14" t="s">
        <v>18</v>
      </c>
      <c r="E27" s="25"/>
      <c r="F27" s="26"/>
    </row>
    <row r="28" spans="1:6" ht="30" x14ac:dyDescent="0.25">
      <c r="A28" s="3"/>
      <c r="B28" s="14" t="s">
        <v>28</v>
      </c>
      <c r="E28" s="25"/>
      <c r="F28" s="26"/>
    </row>
    <row r="29" spans="1:6" x14ac:dyDescent="0.25">
      <c r="A29" s="3"/>
      <c r="B29" s="14" t="s">
        <v>30</v>
      </c>
      <c r="E29" s="25"/>
      <c r="F29" s="26"/>
    </row>
    <row r="30" spans="1:6" ht="66.75" customHeight="1" x14ac:dyDescent="0.25">
      <c r="A30" s="27"/>
      <c r="B30" s="61" t="s">
        <v>73</v>
      </c>
      <c r="C30" s="28" t="s">
        <v>27</v>
      </c>
      <c r="D30" s="29">
        <f>12+15</f>
        <v>27</v>
      </c>
      <c r="E30" s="103"/>
      <c r="F30" s="30">
        <f>D30*E30</f>
        <v>0</v>
      </c>
    </row>
    <row r="31" spans="1:6" x14ac:dyDescent="0.25">
      <c r="A31" s="31"/>
      <c r="B31" s="32"/>
      <c r="C31" s="33"/>
      <c r="D31" s="33"/>
      <c r="E31" s="33"/>
      <c r="F31" s="34"/>
    </row>
    <row r="32" spans="1:6" x14ac:dyDescent="0.25">
      <c r="A32" s="3">
        <v>2</v>
      </c>
      <c r="B32" s="18" t="s">
        <v>26</v>
      </c>
      <c r="E32" s="25"/>
      <c r="F32" s="26"/>
    </row>
    <row r="33" spans="1:6" ht="45" x14ac:dyDescent="0.25">
      <c r="A33" s="3"/>
      <c r="B33" s="14" t="s">
        <v>18</v>
      </c>
      <c r="E33" s="25"/>
      <c r="F33" s="26"/>
    </row>
    <row r="34" spans="1:6" ht="30" x14ac:dyDescent="0.25">
      <c r="A34" s="3"/>
      <c r="B34" s="14" t="s">
        <v>28</v>
      </c>
      <c r="E34" s="25"/>
      <c r="F34" s="26"/>
    </row>
    <row r="35" spans="1:6" x14ac:dyDescent="0.25">
      <c r="A35" s="3"/>
      <c r="B35" s="14" t="s">
        <v>29</v>
      </c>
      <c r="E35" s="25"/>
      <c r="F35" s="26"/>
    </row>
    <row r="36" spans="1:6" ht="66" customHeight="1" x14ac:dyDescent="0.25">
      <c r="A36" s="27"/>
      <c r="B36" s="61" t="s">
        <v>73</v>
      </c>
      <c r="C36" s="28" t="s">
        <v>27</v>
      </c>
      <c r="D36" s="29">
        <v>12</v>
      </c>
      <c r="E36" s="103"/>
      <c r="F36" s="30">
        <f>D36*E36</f>
        <v>0</v>
      </c>
    </row>
    <row r="37" spans="1:6" x14ac:dyDescent="0.25">
      <c r="A37" s="31"/>
      <c r="B37" s="32"/>
      <c r="C37" s="33"/>
      <c r="D37" s="33"/>
      <c r="E37" s="33"/>
      <c r="F37" s="34"/>
    </row>
    <row r="38" spans="1:6" x14ac:dyDescent="0.25">
      <c r="A38" s="3">
        <v>3</v>
      </c>
      <c r="B38" s="18" t="s">
        <v>26</v>
      </c>
      <c r="E38" s="25"/>
      <c r="F38" s="26"/>
    </row>
    <row r="39" spans="1:6" ht="45" x14ac:dyDescent="0.25">
      <c r="A39" s="3"/>
      <c r="B39" s="18" t="s">
        <v>31</v>
      </c>
      <c r="F39" s="16"/>
    </row>
    <row r="40" spans="1:6" ht="30" x14ac:dyDescent="0.25">
      <c r="A40" s="3"/>
      <c r="B40" s="18" t="s">
        <v>32</v>
      </c>
      <c r="F40" s="16"/>
    </row>
    <row r="41" spans="1:6" x14ac:dyDescent="0.25">
      <c r="A41" s="3"/>
      <c r="B41" s="14" t="s">
        <v>30</v>
      </c>
      <c r="F41" s="16"/>
    </row>
    <row r="42" spans="1:6" ht="66.75" customHeight="1" x14ac:dyDescent="0.25">
      <c r="A42" s="27"/>
      <c r="B42" s="61" t="s">
        <v>73</v>
      </c>
      <c r="C42" s="28" t="s">
        <v>27</v>
      </c>
      <c r="D42" s="29">
        <v>20</v>
      </c>
      <c r="E42" s="103"/>
      <c r="F42" s="30">
        <f>D42*E42</f>
        <v>0</v>
      </c>
    </row>
    <row r="43" spans="1:6" x14ac:dyDescent="0.25">
      <c r="A43" s="3"/>
      <c r="E43" s="25"/>
      <c r="F43" s="26"/>
    </row>
    <row r="44" spans="1:6" x14ac:dyDescent="0.25">
      <c r="A44" s="3">
        <v>4</v>
      </c>
      <c r="B44" s="18" t="s">
        <v>26</v>
      </c>
      <c r="E44" s="25"/>
      <c r="F44" s="26"/>
    </row>
    <row r="45" spans="1:6" ht="45" x14ac:dyDescent="0.25">
      <c r="A45" s="3"/>
      <c r="B45" s="14" t="s">
        <v>72</v>
      </c>
      <c r="F45" s="16"/>
    </row>
    <row r="46" spans="1:6" ht="30" x14ac:dyDescent="0.25">
      <c r="A46" s="3"/>
      <c r="B46" s="14" t="s">
        <v>71</v>
      </c>
      <c r="F46" s="16"/>
    </row>
    <row r="47" spans="1:6" x14ac:dyDescent="0.25">
      <c r="A47" s="3"/>
      <c r="B47" s="14" t="s">
        <v>30</v>
      </c>
      <c r="F47" s="16"/>
    </row>
    <row r="48" spans="1:6" ht="66" customHeight="1" x14ac:dyDescent="0.25">
      <c r="A48" s="27"/>
      <c r="B48" s="61" t="s">
        <v>73</v>
      </c>
      <c r="C48" s="28" t="s">
        <v>27</v>
      </c>
      <c r="D48" s="29">
        <v>7</v>
      </c>
      <c r="E48" s="103"/>
      <c r="F48" s="30">
        <f>D48*E48</f>
        <v>0</v>
      </c>
    </row>
    <row r="49" spans="1:6" x14ac:dyDescent="0.25">
      <c r="A49" s="31"/>
      <c r="B49" s="62"/>
      <c r="E49" s="25"/>
      <c r="F49" s="26"/>
    </row>
    <row r="50" spans="1:6" x14ac:dyDescent="0.25">
      <c r="A50" s="3"/>
      <c r="F50" s="16"/>
    </row>
    <row r="51" spans="1:6" ht="30" x14ac:dyDescent="0.25">
      <c r="A51" s="10"/>
      <c r="B51" s="35" t="s">
        <v>33</v>
      </c>
      <c r="C51" s="36"/>
      <c r="D51" s="37"/>
      <c r="E51" s="38"/>
      <c r="F51" s="39"/>
    </row>
    <row r="52" spans="1:6" ht="30" x14ac:dyDescent="0.25">
      <c r="A52" s="3"/>
      <c r="B52" s="14" t="s">
        <v>6</v>
      </c>
      <c r="F52" s="16"/>
    </row>
    <row r="53" spans="1:6" ht="30" x14ac:dyDescent="0.25">
      <c r="A53" s="3"/>
      <c r="B53" s="14" t="s">
        <v>39</v>
      </c>
      <c r="F53" s="16"/>
    </row>
    <row r="54" spans="1:6" ht="30" x14ac:dyDescent="0.25">
      <c r="A54" s="3"/>
      <c r="B54" s="14" t="s">
        <v>40</v>
      </c>
      <c r="F54" s="16"/>
    </row>
    <row r="55" spans="1:6" ht="30" x14ac:dyDescent="0.25">
      <c r="A55" s="3"/>
      <c r="B55" s="14" t="s">
        <v>8</v>
      </c>
      <c r="F55" s="16"/>
    </row>
    <row r="56" spans="1:6" ht="30" x14ac:dyDescent="0.25">
      <c r="A56" s="3"/>
      <c r="B56" s="14" t="s">
        <v>9</v>
      </c>
      <c r="F56" s="16"/>
    </row>
    <row r="57" spans="1:6" ht="45" x14ac:dyDescent="0.25">
      <c r="A57" s="3"/>
      <c r="B57" s="14" t="s">
        <v>12</v>
      </c>
      <c r="F57" s="16"/>
    </row>
    <row r="58" spans="1:6" ht="30" x14ac:dyDescent="0.25">
      <c r="A58" s="3"/>
      <c r="B58" s="14" t="s">
        <v>23</v>
      </c>
      <c r="F58" s="16"/>
    </row>
    <row r="59" spans="1:6" x14ac:dyDescent="0.25">
      <c r="A59" s="3"/>
      <c r="B59" s="14" t="s">
        <v>13</v>
      </c>
      <c r="F59" s="16"/>
    </row>
    <row r="60" spans="1:6" ht="165" x14ac:dyDescent="0.25">
      <c r="A60" s="3"/>
      <c r="B60" s="14" t="s">
        <v>14</v>
      </c>
      <c r="F60" s="16"/>
    </row>
    <row r="61" spans="1:6" x14ac:dyDescent="0.25">
      <c r="A61" s="3"/>
      <c r="B61" s="18" t="s">
        <v>75</v>
      </c>
      <c r="F61" s="16"/>
    </row>
    <row r="62" spans="1:6" x14ac:dyDescent="0.25">
      <c r="A62" s="3"/>
      <c r="B62" s="14" t="s">
        <v>34</v>
      </c>
      <c r="F62" s="16"/>
    </row>
    <row r="63" spans="1:6" ht="30" x14ac:dyDescent="0.25">
      <c r="A63" s="3"/>
      <c r="B63" s="14" t="s">
        <v>35</v>
      </c>
      <c r="F63" s="16"/>
    </row>
    <row r="64" spans="1:6" x14ac:dyDescent="0.25">
      <c r="A64" s="3"/>
      <c r="B64" s="14" t="s">
        <v>36</v>
      </c>
      <c r="F64" s="16"/>
    </row>
    <row r="65" spans="1:8" x14ac:dyDescent="0.25">
      <c r="A65" s="3"/>
      <c r="B65" s="18" t="s">
        <v>22</v>
      </c>
      <c r="F65" s="16"/>
    </row>
    <row r="66" spans="1:8" ht="48.75" customHeight="1" x14ac:dyDescent="0.25">
      <c r="A66" s="3"/>
      <c r="B66" s="14" t="s">
        <v>25</v>
      </c>
      <c r="F66" s="16"/>
    </row>
    <row r="67" spans="1:8" x14ac:dyDescent="0.25">
      <c r="A67" s="3"/>
      <c r="B67" s="18" t="s">
        <v>24</v>
      </c>
      <c r="F67" s="16"/>
    </row>
    <row r="68" spans="1:8" x14ac:dyDescent="0.25">
      <c r="A68" s="3"/>
      <c r="F68" s="16"/>
    </row>
    <row r="69" spans="1:8" x14ac:dyDescent="0.25">
      <c r="A69" s="40">
        <v>5</v>
      </c>
      <c r="B69" s="20" t="s">
        <v>59</v>
      </c>
      <c r="C69" s="21"/>
      <c r="D69" s="22"/>
      <c r="E69" s="41"/>
      <c r="F69" s="42"/>
    </row>
    <row r="70" spans="1:8" ht="45" x14ac:dyDescent="0.25">
      <c r="A70" s="3"/>
      <c r="B70" s="14" t="s">
        <v>37</v>
      </c>
      <c r="E70" s="25"/>
      <c r="F70" s="26"/>
    </row>
    <row r="71" spans="1:8" ht="30" x14ac:dyDescent="0.25">
      <c r="A71" s="43"/>
      <c r="B71" s="44" t="s">
        <v>38</v>
      </c>
      <c r="C71" s="45"/>
      <c r="D71" s="46"/>
      <c r="E71" s="45"/>
      <c r="F71" s="47"/>
    </row>
    <row r="72" spans="1:8" ht="67.5" customHeight="1" x14ac:dyDescent="0.25">
      <c r="A72" s="27"/>
      <c r="B72" s="61" t="s">
        <v>73</v>
      </c>
      <c r="C72" s="28" t="s">
        <v>27</v>
      </c>
      <c r="D72" s="29">
        <v>1</v>
      </c>
      <c r="E72" s="104"/>
      <c r="F72" s="30">
        <f>D72*E72</f>
        <v>0</v>
      </c>
    </row>
    <row r="73" spans="1:8" x14ac:dyDescent="0.25">
      <c r="A73" s="27"/>
      <c r="B73" s="63"/>
      <c r="C73" s="48"/>
      <c r="D73" s="49"/>
      <c r="E73" s="50"/>
      <c r="F73" s="51"/>
    </row>
    <row r="74" spans="1:8" ht="30" x14ac:dyDescent="0.25">
      <c r="A74" s="27">
        <v>6</v>
      </c>
      <c r="B74" s="61" t="s">
        <v>42</v>
      </c>
      <c r="C74" s="64" t="s">
        <v>43</v>
      </c>
      <c r="D74" s="65">
        <v>270</v>
      </c>
      <c r="E74" s="105"/>
      <c r="F74" s="67">
        <f>E74*D74</f>
        <v>0</v>
      </c>
    </row>
    <row r="75" spans="1:8" x14ac:dyDescent="0.25">
      <c r="A75" s="31"/>
      <c r="B75" s="68"/>
      <c r="C75" s="69"/>
      <c r="D75" s="70"/>
      <c r="E75" s="71"/>
      <c r="F75" s="72"/>
    </row>
    <row r="76" spans="1:8" ht="75" x14ac:dyDescent="0.25">
      <c r="A76" s="27">
        <v>7</v>
      </c>
      <c r="B76" s="73" t="s">
        <v>44</v>
      </c>
      <c r="C76" s="74" t="s">
        <v>27</v>
      </c>
      <c r="D76" s="75">
        <f>(D42+D30+D72)*2</f>
        <v>96</v>
      </c>
      <c r="E76" s="106"/>
      <c r="F76" s="77">
        <f>D76*E76</f>
        <v>0</v>
      </c>
      <c r="H76" s="52"/>
    </row>
    <row r="77" spans="1:8" x14ac:dyDescent="0.25">
      <c r="A77" s="31"/>
      <c r="B77" s="78"/>
      <c r="C77" s="79"/>
      <c r="D77" s="79"/>
      <c r="E77" s="79"/>
      <c r="F77" s="80"/>
    </row>
    <row r="78" spans="1:8" x14ac:dyDescent="0.25">
      <c r="A78" s="1"/>
      <c r="B78" s="81" t="s">
        <v>60</v>
      </c>
      <c r="C78" s="82"/>
      <c r="D78" s="82"/>
      <c r="E78" s="82"/>
      <c r="F78" s="83">
        <f>F30+F36+F42+F48+F72+F74+F76</f>
        <v>0</v>
      </c>
    </row>
    <row r="79" spans="1:8" x14ac:dyDescent="0.25">
      <c r="A79" s="3"/>
      <c r="F79" s="16"/>
    </row>
    <row r="80" spans="1:8" x14ac:dyDescent="0.25">
      <c r="A80" s="58" t="s">
        <v>41</v>
      </c>
      <c r="B80" s="59"/>
      <c r="C80" s="59"/>
      <c r="D80" s="59"/>
      <c r="E80" s="59"/>
      <c r="F80" s="60"/>
    </row>
    <row r="81" spans="1:6" x14ac:dyDescent="0.25">
      <c r="A81" s="3"/>
      <c r="F81" s="16"/>
    </row>
    <row r="82" spans="1:6" ht="92.25" customHeight="1" x14ac:dyDescent="0.25">
      <c r="A82" s="27">
        <v>1</v>
      </c>
      <c r="B82" s="61" t="s">
        <v>77</v>
      </c>
      <c r="C82" s="66" t="s">
        <v>27</v>
      </c>
      <c r="D82" s="84">
        <v>6</v>
      </c>
      <c r="E82" s="66"/>
      <c r="F82" s="67">
        <f>E82*D82</f>
        <v>0</v>
      </c>
    </row>
    <row r="83" spans="1:6" x14ac:dyDescent="0.25">
      <c r="A83" s="3"/>
      <c r="F83" s="16"/>
    </row>
    <row r="84" spans="1:6" x14ac:dyDescent="0.25">
      <c r="A84" s="27">
        <v>2</v>
      </c>
      <c r="B84" s="61" t="s">
        <v>45</v>
      </c>
      <c r="C84" s="64" t="s">
        <v>43</v>
      </c>
      <c r="D84" s="65">
        <v>30</v>
      </c>
      <c r="E84" s="66"/>
      <c r="F84" s="67">
        <f>E84*D84</f>
        <v>0</v>
      </c>
    </row>
    <row r="85" spans="1:6" x14ac:dyDescent="0.25">
      <c r="A85" s="31"/>
      <c r="B85" s="78"/>
      <c r="C85" s="79"/>
      <c r="D85" s="79"/>
      <c r="E85" s="79"/>
      <c r="F85" s="80"/>
    </row>
    <row r="86" spans="1:6" x14ac:dyDescent="0.25">
      <c r="A86" s="27">
        <v>3</v>
      </c>
      <c r="B86" s="85" t="s">
        <v>46</v>
      </c>
      <c r="C86" s="86" t="s">
        <v>27</v>
      </c>
      <c r="D86" s="86">
        <v>7</v>
      </c>
      <c r="E86" s="86"/>
      <c r="F86" s="87">
        <f>D86*E86</f>
        <v>0</v>
      </c>
    </row>
    <row r="87" spans="1:6" x14ac:dyDescent="0.25">
      <c r="A87" s="31"/>
      <c r="B87" s="78"/>
      <c r="C87" s="79"/>
      <c r="D87" s="79"/>
      <c r="E87" s="79"/>
      <c r="F87" s="80"/>
    </row>
    <row r="88" spans="1:6" ht="30" x14ac:dyDescent="0.25">
      <c r="A88" s="27">
        <v>4</v>
      </c>
      <c r="B88" s="85" t="s">
        <v>74</v>
      </c>
      <c r="C88" s="86" t="s">
        <v>27</v>
      </c>
      <c r="D88" s="86">
        <v>13</v>
      </c>
      <c r="E88" s="86"/>
      <c r="F88" s="87">
        <f>D88*E88</f>
        <v>0</v>
      </c>
    </row>
    <row r="89" spans="1:6" x14ac:dyDescent="0.25">
      <c r="A89" s="3"/>
      <c r="F89" s="16"/>
    </row>
    <row r="90" spans="1:6" ht="90" x14ac:dyDescent="0.25">
      <c r="A90" s="27">
        <v>5</v>
      </c>
      <c r="B90" s="88" t="s">
        <v>47</v>
      </c>
      <c r="C90" s="74" t="s">
        <v>27</v>
      </c>
      <c r="D90" s="75">
        <f>D42+D30</f>
        <v>47</v>
      </c>
      <c r="E90" s="76"/>
      <c r="F90" s="77">
        <f>D90*E90</f>
        <v>0</v>
      </c>
    </row>
    <row r="91" spans="1:6" x14ac:dyDescent="0.25">
      <c r="A91" s="31"/>
      <c r="B91" s="78"/>
      <c r="C91" s="79"/>
      <c r="D91" s="79"/>
      <c r="E91" s="79"/>
      <c r="F91" s="80"/>
    </row>
    <row r="92" spans="1:6" x14ac:dyDescent="0.25">
      <c r="A92" s="53"/>
      <c r="B92" s="81" t="s">
        <v>61</v>
      </c>
      <c r="C92" s="82"/>
      <c r="D92" s="82"/>
      <c r="E92" s="82"/>
      <c r="F92" s="83">
        <f>F82+F84+F86+F88+F90</f>
        <v>0</v>
      </c>
    </row>
    <row r="93" spans="1:6" x14ac:dyDescent="0.25">
      <c r="A93" s="3"/>
      <c r="F93" s="16"/>
    </row>
    <row r="94" spans="1:6" x14ac:dyDescent="0.25">
      <c r="A94" s="58" t="s">
        <v>65</v>
      </c>
      <c r="B94" s="59"/>
      <c r="C94" s="59"/>
      <c r="D94" s="59"/>
      <c r="E94" s="59"/>
      <c r="F94" s="60"/>
    </row>
    <row r="95" spans="1:6" x14ac:dyDescent="0.25">
      <c r="A95" s="3"/>
      <c r="F95" s="16"/>
    </row>
    <row r="96" spans="1:6" ht="30" x14ac:dyDescent="0.25">
      <c r="A96" s="4">
        <v>1</v>
      </c>
      <c r="B96" s="89" t="s">
        <v>70</v>
      </c>
      <c r="C96" s="90" t="s">
        <v>27</v>
      </c>
      <c r="D96" s="90">
        <f>D30+D36+D42+D72+D72</f>
        <v>61</v>
      </c>
      <c r="E96" s="84"/>
      <c r="F96" s="91">
        <f>D96*E96</f>
        <v>0</v>
      </c>
    </row>
    <row r="97" spans="1:6" x14ac:dyDescent="0.25">
      <c r="A97" s="5"/>
      <c r="B97" s="62"/>
      <c r="C97" s="92"/>
      <c r="D97" s="93"/>
      <c r="E97" s="94"/>
      <c r="F97" s="95"/>
    </row>
    <row r="98" spans="1:6" ht="30" x14ac:dyDescent="0.25">
      <c r="A98" s="4">
        <v>2</v>
      </c>
      <c r="B98" s="89" t="s">
        <v>50</v>
      </c>
      <c r="C98" s="90" t="s">
        <v>43</v>
      </c>
      <c r="D98" s="90">
        <v>450</v>
      </c>
      <c r="E98" s="84"/>
      <c r="F98" s="91">
        <f>D98*E98</f>
        <v>0</v>
      </c>
    </row>
    <row r="99" spans="1:6" x14ac:dyDescent="0.25">
      <c r="A99" s="3"/>
      <c r="F99" s="16"/>
    </row>
    <row r="100" spans="1:6" ht="60" x14ac:dyDescent="0.25">
      <c r="A100" s="4">
        <v>3</v>
      </c>
      <c r="B100" s="61" t="s">
        <v>48</v>
      </c>
      <c r="C100" s="64" t="s">
        <v>49</v>
      </c>
      <c r="D100" s="65">
        <v>1</v>
      </c>
      <c r="E100" s="66"/>
      <c r="F100" s="96">
        <f>D100*E100</f>
        <v>0</v>
      </c>
    </row>
    <row r="101" spans="1:6" x14ac:dyDescent="0.25">
      <c r="A101" s="3"/>
      <c r="F101" s="16"/>
    </row>
    <row r="102" spans="1:6" x14ac:dyDescent="0.25">
      <c r="A102" s="53"/>
      <c r="B102" s="81" t="s">
        <v>66</v>
      </c>
      <c r="C102" s="82"/>
      <c r="D102" s="82"/>
      <c r="E102" s="82"/>
      <c r="F102" s="83">
        <f>F96+F98+F100</f>
        <v>0</v>
      </c>
    </row>
    <row r="103" spans="1:6" x14ac:dyDescent="0.25">
      <c r="A103" s="3"/>
      <c r="F103" s="16"/>
    </row>
    <row r="104" spans="1:6" x14ac:dyDescent="0.25">
      <c r="A104" s="3"/>
      <c r="F104" s="16"/>
    </row>
    <row r="105" spans="1:6" x14ac:dyDescent="0.25">
      <c r="A105" s="58" t="s">
        <v>51</v>
      </c>
      <c r="B105" s="59"/>
      <c r="C105" s="59"/>
      <c r="D105" s="59"/>
      <c r="E105" s="59"/>
      <c r="F105" s="60"/>
    </row>
    <row r="106" spans="1:6" x14ac:dyDescent="0.25">
      <c r="A106" s="3"/>
      <c r="F106" s="16"/>
    </row>
    <row r="107" spans="1:6" ht="60" x14ac:dyDescent="0.25">
      <c r="A107" s="102">
        <v>1</v>
      </c>
      <c r="B107" s="61" t="s">
        <v>52</v>
      </c>
      <c r="C107" s="64" t="s">
        <v>27</v>
      </c>
      <c r="D107" s="65">
        <v>6</v>
      </c>
      <c r="E107" s="66"/>
      <c r="F107" s="96">
        <f>D107*E107</f>
        <v>0</v>
      </c>
    </row>
    <row r="108" spans="1:6" x14ac:dyDescent="0.25">
      <c r="A108" s="3"/>
      <c r="F108" s="16"/>
    </row>
    <row r="109" spans="1:6" ht="30" x14ac:dyDescent="0.25">
      <c r="A109" s="2">
        <v>2</v>
      </c>
      <c r="B109" s="89" t="s">
        <v>53</v>
      </c>
      <c r="C109" s="90" t="s">
        <v>27</v>
      </c>
      <c r="D109" s="90">
        <v>6</v>
      </c>
      <c r="E109" s="84"/>
      <c r="F109" s="96">
        <f>D109*E109</f>
        <v>0</v>
      </c>
    </row>
    <row r="110" spans="1:6" x14ac:dyDescent="0.25">
      <c r="A110" s="3"/>
      <c r="F110" s="16"/>
    </row>
    <row r="111" spans="1:6" x14ac:dyDescent="0.25">
      <c r="A111" s="2">
        <v>3</v>
      </c>
      <c r="B111" s="89" t="s">
        <v>55</v>
      </c>
      <c r="C111" s="90" t="s">
        <v>49</v>
      </c>
      <c r="D111" s="90">
        <v>1</v>
      </c>
      <c r="E111" s="84"/>
      <c r="F111" s="96">
        <f>D111*E111</f>
        <v>0</v>
      </c>
    </row>
    <row r="112" spans="1:6" x14ac:dyDescent="0.25">
      <c r="A112" s="5"/>
      <c r="B112" s="97"/>
      <c r="C112" s="98"/>
      <c r="D112" s="98"/>
      <c r="E112" s="99"/>
      <c r="F112" s="100"/>
    </row>
    <row r="113" spans="1:6" x14ac:dyDescent="0.25">
      <c r="A113" s="2">
        <v>4</v>
      </c>
      <c r="B113" s="61" t="s">
        <v>54</v>
      </c>
      <c r="C113" s="64" t="s">
        <v>27</v>
      </c>
      <c r="D113" s="65">
        <v>6</v>
      </c>
      <c r="E113" s="66"/>
      <c r="F113" s="96">
        <f>D113*E113</f>
        <v>0</v>
      </c>
    </row>
    <row r="114" spans="1:6" x14ac:dyDescent="0.25">
      <c r="A114" s="3"/>
      <c r="F114" s="16"/>
    </row>
    <row r="115" spans="1:6" x14ac:dyDescent="0.25">
      <c r="A115" s="3"/>
      <c r="F115" s="16"/>
    </row>
    <row r="116" spans="1:6" x14ac:dyDescent="0.25">
      <c r="A116" s="53"/>
      <c r="B116" s="81" t="s">
        <v>62</v>
      </c>
      <c r="C116" s="82"/>
      <c r="D116" s="82"/>
      <c r="E116" s="82"/>
      <c r="F116" s="83">
        <f>F107+F109+F111+F113</f>
        <v>0</v>
      </c>
    </row>
    <row r="117" spans="1:6" x14ac:dyDescent="0.25">
      <c r="A117" s="3"/>
      <c r="F117" s="16"/>
    </row>
    <row r="118" spans="1:6" x14ac:dyDescent="0.25">
      <c r="A118" s="3"/>
      <c r="F118" s="16"/>
    </row>
    <row r="119" spans="1:6" x14ac:dyDescent="0.25">
      <c r="A119" s="58" t="s">
        <v>64</v>
      </c>
      <c r="B119" s="59"/>
      <c r="C119" s="59"/>
      <c r="D119" s="59"/>
      <c r="E119" s="59"/>
      <c r="F119" s="60"/>
    </row>
    <row r="120" spans="1:6" x14ac:dyDescent="0.25">
      <c r="A120" s="3"/>
      <c r="F120" s="16"/>
    </row>
    <row r="121" spans="1:6" ht="30" x14ac:dyDescent="0.25">
      <c r="A121" s="9">
        <v>1</v>
      </c>
      <c r="B121" s="54" t="s">
        <v>56</v>
      </c>
      <c r="C121" s="64" t="s">
        <v>58</v>
      </c>
      <c r="D121" s="65">
        <v>1</v>
      </c>
      <c r="E121" s="66"/>
      <c r="F121" s="96">
        <f>D121*E121</f>
        <v>0</v>
      </c>
    </row>
    <row r="122" spans="1:6" x14ac:dyDescent="0.25">
      <c r="A122" s="3"/>
      <c r="F122" s="16"/>
    </row>
    <row r="123" spans="1:6" ht="30" x14ac:dyDescent="0.25">
      <c r="A123" s="9">
        <v>2</v>
      </c>
      <c r="B123" s="54" t="s">
        <v>57</v>
      </c>
      <c r="C123" s="64" t="s">
        <v>58</v>
      </c>
      <c r="D123" s="65">
        <v>1</v>
      </c>
      <c r="E123" s="66"/>
      <c r="F123" s="96">
        <f>D123*E123</f>
        <v>0</v>
      </c>
    </row>
    <row r="124" spans="1:6" x14ac:dyDescent="0.25">
      <c r="A124" s="3"/>
      <c r="F124" s="16"/>
    </row>
    <row r="125" spans="1:6" x14ac:dyDescent="0.25">
      <c r="A125" s="3"/>
      <c r="F125" s="16"/>
    </row>
    <row r="126" spans="1:6" x14ac:dyDescent="0.25">
      <c r="A126" s="53"/>
      <c r="B126" s="81" t="s">
        <v>63</v>
      </c>
      <c r="C126" s="82"/>
      <c r="D126" s="82"/>
      <c r="E126" s="82"/>
      <c r="F126" s="83">
        <f>F121+F123</f>
        <v>0</v>
      </c>
    </row>
    <row r="131" spans="2:8" x14ac:dyDescent="0.25">
      <c r="B131" s="101" t="s">
        <v>60</v>
      </c>
      <c r="C131" s="55"/>
      <c r="D131" s="56"/>
      <c r="E131" s="55"/>
      <c r="F131" s="57">
        <f>F78</f>
        <v>0</v>
      </c>
      <c r="H131" s="25"/>
    </row>
    <row r="132" spans="2:8" x14ac:dyDescent="0.25">
      <c r="B132" s="101" t="s">
        <v>61</v>
      </c>
      <c r="C132" s="55"/>
      <c r="D132" s="56"/>
      <c r="E132" s="55"/>
      <c r="F132" s="57">
        <f>F92</f>
        <v>0</v>
      </c>
      <c r="H132" s="25"/>
    </row>
    <row r="133" spans="2:8" x14ac:dyDescent="0.25">
      <c r="B133" s="101" t="s">
        <v>66</v>
      </c>
      <c r="C133" s="55"/>
      <c r="D133" s="56"/>
      <c r="E133" s="55"/>
      <c r="F133" s="57">
        <f>F102</f>
        <v>0</v>
      </c>
      <c r="H133" s="25"/>
    </row>
    <row r="134" spans="2:8" x14ac:dyDescent="0.25">
      <c r="B134" s="101" t="s">
        <v>62</v>
      </c>
      <c r="C134" s="55"/>
      <c r="D134" s="56"/>
      <c r="E134" s="55"/>
      <c r="F134" s="57">
        <f>F116</f>
        <v>0</v>
      </c>
      <c r="H134" s="25"/>
    </row>
    <row r="135" spans="2:8" x14ac:dyDescent="0.25">
      <c r="B135" s="101" t="s">
        <v>63</v>
      </c>
      <c r="C135" s="55"/>
      <c r="D135" s="56"/>
      <c r="E135" s="55"/>
      <c r="F135" s="57">
        <f>F126</f>
        <v>0</v>
      </c>
      <c r="H135" s="25"/>
    </row>
    <row r="138" spans="2:8" x14ac:dyDescent="0.25">
      <c r="D138" s="15" t="s">
        <v>67</v>
      </c>
      <c r="F138" s="25">
        <f>SUM(F131:F135)</f>
        <v>0</v>
      </c>
      <c r="H138" s="25"/>
    </row>
    <row r="139" spans="2:8" x14ac:dyDescent="0.25">
      <c r="D139" s="15" t="s">
        <v>68</v>
      </c>
      <c r="F139" s="25">
        <f>F138*0.25</f>
        <v>0</v>
      </c>
    </row>
    <row r="140" spans="2:8" x14ac:dyDescent="0.25">
      <c r="D140" s="15" t="s">
        <v>69</v>
      </c>
      <c r="F140" s="25">
        <f>F138+F139</f>
        <v>0</v>
      </c>
    </row>
  </sheetData>
  <mergeCells count="5">
    <mergeCell ref="A1:F1"/>
    <mergeCell ref="A80:F80"/>
    <mergeCell ref="A94:F94"/>
    <mergeCell ref="A105:F105"/>
    <mergeCell ref="A119:F119"/>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Antonio Horvat</dc:creator>
  <cp:lastModifiedBy>Zlatko Brkić</cp:lastModifiedBy>
  <cp:lastPrinted>2024-02-01T06:52:32Z</cp:lastPrinted>
  <dcterms:created xsi:type="dcterms:W3CDTF">2024-02-01T06:38:43Z</dcterms:created>
  <dcterms:modified xsi:type="dcterms:W3CDTF">2024-05-08T05:52:17Z</dcterms:modified>
</cp:coreProperties>
</file>